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/Users/marlene/lena_nas/marketing/Website/Blog/Blog Unterweisungssoftware testen/"/>
    </mc:Choice>
  </mc:AlternateContent>
  <xr:revisionPtr revIDLastSave="0" documentId="8_{67A84A71-6AFF-2F4C-8527-BBC810ED627A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Bewert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G15" i="1"/>
  <c r="H15" i="1"/>
  <c r="G11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4" i="1"/>
  <c r="G14" i="1"/>
  <c r="H13" i="1"/>
  <c r="G13" i="1"/>
  <c r="H12" i="1"/>
  <c r="G12" i="1"/>
  <c r="H11" i="1"/>
  <c r="H10" i="1"/>
  <c r="G10" i="1"/>
  <c r="G5" i="1"/>
  <c r="B7" i="1" l="1"/>
  <c r="B6" i="1"/>
  <c r="G6" i="1"/>
</calcChain>
</file>

<file path=xl/sharedStrings.xml><?xml version="1.0" encoding="utf-8"?>
<sst xmlns="http://schemas.openxmlformats.org/spreadsheetml/2006/main" count="87" uniqueCount="61">
  <si>
    <t>Bewertungsmatrix Unterweisungssoftware</t>
  </si>
  <si>
    <t>Kompakte Demo-Bewertung mit Gewichtung, Budgetprüfung und optionalen KO-Kriterien</t>
  </si>
  <si>
    <t>Produkt / Anbieter</t>
  </si>
  <si>
    <t>Testverantwortlich</t>
  </si>
  <si>
    <t>Max. Jahresbudget</t>
  </si>
  <si>
    <t>Angebot pro Jahr</t>
  </si>
  <si>
    <t>Budgetstatus</t>
  </si>
  <si>
    <t>Gesamtscore</t>
  </si>
  <si>
    <t>Fortschritt</t>
  </si>
  <si>
    <t>KO-Status</t>
  </si>
  <si>
    <t>Entscheidung</t>
  </si>
  <si>
    <t>Bewertungsskala</t>
  </si>
  <si>
    <t>1 = sehr gut · 5 = nicht genügend</t>
  </si>
  <si>
    <t>Eingabe: Gewicht 1–5, KO = Ja/Nein und Bewertung als Schulnote 1–5. Ein KO-Kriterium gilt nur mit Note 1 oder 2 als bestanden.</t>
  </si>
  <si>
    <t>Kategorie</t>
  </si>
  <si>
    <t>Bewertungskriterium</t>
  </si>
  <si>
    <t>Beschreibung / Test-Fokus im Demo-Account</t>
  </si>
  <si>
    <t>Gewicht</t>
  </si>
  <si>
    <t>Bewertung</t>
  </si>
  <si>
    <t>Score</t>
  </si>
  <si>
    <t>Notizen / Nachweis</t>
  </si>
  <si>
    <t>Rechtssicherheit</t>
  </si>
  <si>
    <t>Ja</t>
  </si>
  <si>
    <t>Revisionssichere Archivierung</t>
  </si>
  <si>
    <t>Werden Abschlüsse fälschungssicher und dauerhaft protokolliert? Bleiben Daten ausgeschiedener Mitarbeiter archiviert?</t>
  </si>
  <si>
    <t>Fristen &amp; automatisches Mahnwesen</t>
  </si>
  <si>
    <t>Werden Wiederholungsfristen (z. B. jährlich) automatisch neu gesetzt? Gibt es Eskalationsmails bei Fristüberschreitung?</t>
  </si>
  <si>
    <t>Nein</t>
  </si>
  <si>
    <t>Nutzbarkeit</t>
  </si>
  <si>
    <t>Mobile-First &amp; Responsivität</t>
  </si>
  <si>
    <t>Lässt sich die Unterweisung problemlos auf dem Smartphone/Tablet durchführen (wichtig für gewerbliche Mitarbeiter)?</t>
  </si>
  <si>
    <t>Verständnisprüfungen</t>
  </si>
  <si>
    <t>Sind Fragen abwechslungsreich (Multiple Choice, Zuordnung)? Müssen fehlerhafte Antworten korrigiert/wiederholt werden?</t>
  </si>
  <si>
    <t>Sprachauswahl &amp; Barrierefreiheit</t>
  </si>
  <si>
    <t>Können Kurse flexibel auf andere Sprachen (z. B. Englisch, Polnisch, Türkisch) umgeschaltet werden?</t>
  </si>
  <si>
    <t>Technik &amp; Admin</t>
  </si>
  <si>
    <t>Mitarbeiter-Import &amp; Schnittstellen</t>
  </si>
  <si>
    <t>Gibt es Schnittstellen zu HR-Systemen (z. B. SAP, DPW) oder Active Directory (AD/Azure AD) zur automatischen Synchronisation?</t>
  </si>
  <si>
    <t>Rechtemanagement &amp; Gruppen</t>
  </si>
  <si>
    <t>Können unterschiedliche Rollen (Admin, Abteilungsleiter, HSE-Manager) mit passenden Rechten definiert werden?</t>
  </si>
  <si>
    <t>Datenschutz &amp; DSGVO-Konformität</t>
  </si>
  <si>
    <t>Ist das Tool DSGVO-konform? Wo werden die Daten gehostet (bevorzugt EU/Deutschland)? Gibt es einen AV-Vertrag?</t>
  </si>
  <si>
    <t>Inhalt &amp; Editor</t>
  </si>
  <si>
    <t>Standard-Inhaltsbibliothek</t>
  </si>
  <si>
    <t>Bietet der Anbieter eine breite Auswahl an fertigen Vorlagen zu Standard-Themen an?</t>
  </si>
  <si>
    <t>Interaktivität &amp; Medien</t>
  </si>
  <si>
    <t>Sind die Kurse modern gestaltet (interaktive Elemente statt reiner Text-Wüsten)?</t>
  </si>
  <si>
    <t>Kosten &amp; Support</t>
  </si>
  <si>
    <t>Transparenz des Lizenzmodells</t>
  </si>
  <si>
    <t>Gibt es faire Abrechnungsmodelle (z. B. nur aktive Nutzer statt starre Pakete)? Fallen Einrichtungsgebühren an?</t>
  </si>
  <si>
    <t>Support &amp; Kundenservice</t>
  </si>
  <si>
    <t>Gibt es einen schnellen Support (Telefon, Chat) und persönliche Ansprechpartner bei der Implementierung?</t>
  </si>
  <si>
    <t>System-Stabilität &amp; Performance</t>
  </si>
  <si>
    <t>Lädt das System schnell? Gibt es Ausfallzeiten während des Testzeitraums?</t>
  </si>
  <si>
    <t>KO-Kriterium?</t>
  </si>
  <si>
    <t>Login ohne E-Mail-Adresse</t>
  </si>
  <si>
    <t>Können sich Benutzer:innen ohne eigene E-Mail-Adresse einloggen?</t>
  </si>
  <si>
    <t>Rückfrage-Möglichkeit</t>
  </si>
  <si>
    <t>Gibt es eine Möglichkeit für Schulungsteilnehmer:innen, inhaltliche Rückfragen an eine Fachkraft (z. B. Sicherheitsbeauftragter) zu stellen?</t>
  </si>
  <si>
    <t>Eigener Trainings-Editor</t>
  </si>
  <si>
    <t>Können eigene Dokumente (PDFs, Videos, Betriebsanweisungen) leicht hochgeladen, bearbeitet und mit Fragen versehen werden?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</si>
</sst>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"/>
  </numFmts>
  <fonts count="10">
    <font>
      <sz val="11"/>
      <name val="Carlito"/>
    </font>
    <font>
      <sz val="10"/>
      <color rgb="FF202D3D"/>
      <name val="Aptos"/>
    </font>
    <font>
      <b/>
      <sz val="20"/>
      <color rgb="FFFFFFFF"/>
      <name val="Aptos Display"/>
    </font>
    <font>
      <i/>
      <sz val="11"/>
      <color rgb="FFFFFFFF"/>
      <name val="Aptos"/>
    </font>
    <font>
      <b/>
      <sz val="10"/>
      <color rgb="FF202D3D"/>
      <name val="Aptos"/>
    </font>
    <font>
      <i/>
      <sz val="10"/>
      <color rgb="FF66727F"/>
      <name val="Aptos"/>
    </font>
    <font>
      <b/>
      <sz val="11"/>
      <color rgb="FF202D3D"/>
      <name val="Aptos"/>
    </font>
    <font>
      <i/>
      <sz val="10"/>
      <color rgb="FF202D3D"/>
      <name val="Aptos"/>
    </font>
    <font>
      <b/>
      <sz val="10"/>
      <color rgb="FFFFFFFF"/>
      <name val="Aptos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202D3D"/>
      </patternFill>
    </fill>
    <fill>
      <patternFill patternType="solid">
        <fgColor rgb="FF3F89A1"/>
      </patternFill>
    </fill>
    <fill>
      <patternFill patternType="solid">
        <fgColor rgb="FFF5F7F9"/>
      </patternFill>
    </fill>
    <fill>
      <patternFill patternType="solid">
        <fgColor rgb="FFF4F7D7"/>
      </patternFill>
    </fill>
    <fill>
      <patternFill patternType="solid">
        <fgColor rgb="FFEAF3F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D8E0E5"/>
      </right>
      <top/>
      <bottom/>
      <diagonal/>
    </border>
    <border>
      <left style="thin">
        <color rgb="FFD8E0E5"/>
      </left>
      <right style="thin">
        <color rgb="FFD8E0E5"/>
      </right>
      <top/>
      <bottom/>
      <diagonal/>
    </border>
    <border>
      <left style="thin">
        <color rgb="FFD8E0E5"/>
      </left>
      <right/>
      <top/>
      <bottom/>
      <diagonal/>
    </border>
    <border>
      <left style="thin">
        <color rgb="FFD8E0E5"/>
      </left>
      <right style="thin">
        <color rgb="FFD8E0E5"/>
      </right>
      <top style="thin">
        <color rgb="FFD8E0E5"/>
      </top>
      <bottom style="thin">
        <color rgb="FFD8E0E5"/>
      </bottom>
      <diagonal/>
    </border>
    <border>
      <left style="thin">
        <color rgb="FFD8E0E5"/>
      </left>
      <right/>
      <top style="thin">
        <color rgb="FFD8E0E5"/>
      </top>
      <bottom style="thin">
        <color rgb="FFD8E0E5"/>
      </bottom>
      <diagonal/>
    </border>
    <border>
      <left/>
      <right/>
      <top style="thin">
        <color rgb="FFD8E0E5"/>
      </top>
      <bottom style="thin">
        <color rgb="FFD8E0E5"/>
      </bottom>
      <diagonal/>
    </border>
    <border>
      <left/>
      <right style="thin">
        <color rgb="FFD8E0E5"/>
      </right>
      <top style="thin">
        <color rgb="FFD8E0E5"/>
      </top>
      <bottom style="thin">
        <color rgb="FFD8E0E5"/>
      </bottom>
      <diagonal/>
    </border>
    <border>
      <left/>
      <right style="thin">
        <color rgb="FF3F89A1"/>
      </right>
      <top/>
      <bottom/>
      <diagonal/>
    </border>
    <border>
      <left style="thin">
        <color rgb="FF3F89A1"/>
      </left>
      <right style="thin">
        <color rgb="FF3F89A1"/>
      </right>
      <top/>
      <bottom/>
      <diagonal/>
    </border>
    <border>
      <left style="thin">
        <color rgb="FF3F89A1"/>
      </left>
      <right/>
      <top/>
      <bottom/>
      <diagonal/>
    </border>
    <border>
      <left/>
      <right/>
      <top/>
      <bottom style="thin">
        <color rgb="FFD8E0E5"/>
      </bottom>
      <diagonal/>
    </border>
    <border>
      <left/>
      <right/>
      <top style="thin">
        <color rgb="FFD8E0E5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1" applyFont="1"/>
    <xf numFmtId="0" fontId="4" fillId="5" borderId="1" xfId="1" applyFont="1" applyFill="1" applyBorder="1"/>
    <xf numFmtId="0" fontId="4" fillId="5" borderId="0" xfId="1" applyFont="1" applyFill="1"/>
    <xf numFmtId="164" fontId="1" fillId="6" borderId="0" xfId="1" applyNumberFormat="1" applyFont="1" applyFill="1"/>
    <xf numFmtId="9" fontId="6" fillId="2" borderId="4" xfId="1" applyNumberFormat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vertical="top" wrapText="1"/>
    </xf>
    <xf numFmtId="0" fontId="1" fillId="6" borderId="11" xfId="1" applyFont="1" applyFill="1" applyBorder="1" applyAlignment="1">
      <alignment vertical="top" wrapText="1"/>
    </xf>
    <xf numFmtId="0" fontId="1" fillId="2" borderId="6" xfId="1" applyFont="1" applyFill="1" applyBorder="1" applyAlignment="1">
      <alignment vertical="top" wrapText="1"/>
    </xf>
    <xf numFmtId="0" fontId="1" fillId="6" borderId="6" xfId="1" applyFont="1" applyFill="1" applyBorder="1" applyAlignment="1">
      <alignment vertical="top" wrapText="1"/>
    </xf>
    <xf numFmtId="0" fontId="1" fillId="2" borderId="12" xfId="1" applyFont="1" applyFill="1" applyBorder="1" applyAlignment="1">
      <alignment vertical="top" wrapText="1"/>
    </xf>
    <xf numFmtId="0" fontId="1" fillId="6" borderId="12" xfId="1" applyFont="1" applyFill="1" applyBorder="1" applyAlignment="1">
      <alignment vertical="top" wrapText="1"/>
    </xf>
    <xf numFmtId="0" fontId="1" fillId="6" borderId="11" xfId="1" applyFont="1" applyFill="1" applyBorder="1" applyAlignment="1">
      <alignment horizontal="center" vertical="top" wrapText="1"/>
    </xf>
    <xf numFmtId="0" fontId="1" fillId="2" borderId="11" xfId="1" applyFont="1" applyFill="1" applyBorder="1" applyAlignment="1">
      <alignment horizontal="center" vertical="top" wrapText="1"/>
    </xf>
    <xf numFmtId="0" fontId="1" fillId="6" borderId="6" xfId="1" applyFont="1" applyFill="1" applyBorder="1" applyAlignment="1">
      <alignment horizontal="center" vertical="top" wrapText="1"/>
    </xf>
    <xf numFmtId="0" fontId="1" fillId="2" borderId="6" xfId="1" applyFont="1" applyFill="1" applyBorder="1" applyAlignment="1">
      <alignment horizontal="center" vertical="top" wrapText="1"/>
    </xf>
    <xf numFmtId="0" fontId="1" fillId="6" borderId="12" xfId="1" applyFont="1" applyFill="1" applyBorder="1" applyAlignment="1">
      <alignment horizontal="center" vertical="top" wrapText="1"/>
    </xf>
    <xf numFmtId="0" fontId="1" fillId="2" borderId="12" xfId="1" applyFont="1" applyFill="1" applyBorder="1" applyAlignment="1">
      <alignment horizontal="center" vertical="top" wrapText="1"/>
    </xf>
    <xf numFmtId="9" fontId="1" fillId="2" borderId="11" xfId="1" applyNumberFormat="1" applyFont="1" applyFill="1" applyBorder="1" applyAlignment="1">
      <alignment horizontal="center" vertical="top" wrapText="1"/>
    </xf>
    <xf numFmtId="9" fontId="1" fillId="2" borderId="6" xfId="1" applyNumberFormat="1" applyFont="1" applyFill="1" applyBorder="1" applyAlignment="1">
      <alignment horizontal="center" vertical="top" wrapText="1"/>
    </xf>
    <xf numFmtId="9" fontId="1" fillId="2" borderId="12" xfId="1" applyNumberFormat="1" applyFont="1" applyFill="1" applyBorder="1" applyAlignment="1">
      <alignment horizontal="center" vertical="top" wrapText="1"/>
    </xf>
    <xf numFmtId="0" fontId="1" fillId="6" borderId="2" xfId="1" applyFont="1" applyFill="1" applyBorder="1"/>
    <xf numFmtId="0" fontId="4" fillId="5" borderId="2" xfId="1" applyFont="1" applyFill="1" applyBorder="1"/>
    <xf numFmtId="0" fontId="1" fillId="2" borderId="2" xfId="1" applyFont="1" applyFill="1" applyBorder="1"/>
    <xf numFmtId="0" fontId="1" fillId="6" borderId="3" xfId="1" applyFont="1" applyFill="1" applyBorder="1"/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4" fillId="5" borderId="0" xfId="1" applyFont="1" applyFill="1"/>
    <xf numFmtId="0" fontId="1" fillId="2" borderId="0" xfId="1" applyFont="1" applyFill="1"/>
    <xf numFmtId="0" fontId="5" fillId="7" borderId="0" xfId="1" applyFont="1" applyFill="1" applyAlignment="1">
      <alignment wrapText="1"/>
    </xf>
    <xf numFmtId="0" fontId="7" fillId="7" borderId="0" xfId="1" applyFont="1" applyFill="1" applyAlignment="1">
      <alignment wrapText="1"/>
    </xf>
    <xf numFmtId="0" fontId="2" fillId="3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0" fontId="1" fillId="8" borderId="11" xfId="1" applyFont="1" applyFill="1" applyBorder="1" applyAlignment="1">
      <alignment horizontal="center" vertical="top" wrapText="1"/>
    </xf>
    <xf numFmtId="0" fontId="1" fillId="8" borderId="6" xfId="1" applyFont="1" applyFill="1" applyBorder="1" applyAlignment="1">
      <alignment horizontal="center" vertical="top" wrapText="1"/>
    </xf>
    <xf numFmtId="0" fontId="1" fillId="8" borderId="12" xfId="1" applyFont="1" applyFill="1" applyBorder="1" applyAlignment="1">
      <alignment horizontal="center" vertical="top" wrapText="1"/>
    </xf>
  </cellXfs>
  <cellStyles count="2">
    <cellStyle name="Normal" xfId="1" xr:uid="{00000000-0005-0000-0000-000000000000}"/>
    <cellStyle name="Standard" xfId="0" builtinId="0"/>
  </cellStyles>
  <dxfs count="11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color rgb="FFD68A16"/>
      </font>
      <fill>
        <patternFill patternType="solid">
          <bgColor rgb="FFFFF1D6"/>
        </patternFill>
      </fill>
    </dxf>
    <dxf>
      <font>
        <b/>
        <color rgb="FFC84343"/>
      </font>
      <fill>
        <patternFill patternType="solid">
          <bgColor rgb="FFFCE8E8"/>
        </patternFill>
      </fill>
    </dxf>
    <dxf>
      <font>
        <b/>
        <color rgb="FF4C8B57"/>
      </font>
      <fill>
        <patternFill patternType="solid">
          <bgColor rgb="FFE7F4E8"/>
        </patternFill>
      </fill>
    </dxf>
    <dxf>
      <font>
        <b/>
        <color rgb="FFD68A16"/>
      </font>
      <fill>
        <patternFill patternType="solid">
          <bgColor rgb="FFFFF1D6"/>
        </patternFill>
      </fill>
    </dxf>
    <dxf>
      <font>
        <b/>
        <color rgb="FFC84343"/>
      </font>
      <fill>
        <patternFill patternType="solid">
          <bgColor rgb="FFFCE8E8"/>
        </patternFill>
      </fill>
    </dxf>
    <dxf>
      <font>
        <b/>
        <color rgb="FF4C8B57"/>
      </font>
      <fill>
        <patternFill patternType="solid">
          <bgColor rgb="FFE7F4E8"/>
        </patternFill>
      </fill>
    </dxf>
    <dxf>
      <font>
        <b/>
        <color rgb="FFC84343"/>
      </font>
      <fill>
        <patternFill patternType="solid">
          <bgColor rgb="FFFCE8E8"/>
        </patternFill>
      </fill>
    </dxf>
    <dxf>
      <font>
        <b/>
        <color rgb="FF4C8B57"/>
      </font>
      <fill>
        <patternFill patternType="solid">
          <bgColor rgb="FFE7F4E8"/>
        </patternFill>
      </fill>
    </dxf>
    <dxf>
      <font>
        <b/>
        <color rgb="FFC84343"/>
      </font>
      <fill>
        <patternFill patternType="solid">
          <bgColor rgb="FFFCE8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ompakteBewertung" displayName="KompakteBewertung" ref="A9:I25" totalsRowShown="0">
  <autoFilter ref="A9:I25" xr:uid="{00000000-0009-0000-0100-000001000000}"/>
  <tableColumns count="9">
    <tableColumn id="1" xr3:uid="{00000000-0010-0000-0000-000001000000}" name="Kategorie"/>
    <tableColumn id="2" xr3:uid="{00000000-0010-0000-0000-000002000000}" name="Bewertungskriterium"/>
    <tableColumn id="3" xr3:uid="{00000000-0010-0000-0000-000003000000}" name="Beschreibung / Test-Fokus im Demo-Account"/>
    <tableColumn id="4" xr3:uid="{00000000-0010-0000-0000-000004000000}" name="Gewicht" dataDxfId="1"/>
    <tableColumn id="5" xr3:uid="{00000000-0010-0000-0000-000005000000}" name="KO-Kriterium?" dataDxfId="0"/>
    <tableColumn id="6" xr3:uid="{00000000-0010-0000-0000-000006000000}" name="Bewertung"/>
    <tableColumn id="7" xr3:uid="{00000000-0010-0000-0000-000007000000}" name="Score"/>
    <tableColumn id="8" xr3:uid="{00000000-0010-0000-0000-000008000000}" name="KO-Status"/>
    <tableColumn id="9" xr3:uid="{00000000-0010-0000-0000-000009000000}" name="Notizen / Nachwe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workbookViewId="0">
      <selection activeCell="D12" sqref="D12"/>
    </sheetView>
  </sheetViews>
  <sheetFormatPr baseColWidth="10" defaultColWidth="8.83203125" defaultRowHeight="14"/>
  <cols>
    <col min="1" max="1" width="21" customWidth="1"/>
    <col min="2" max="2" width="31" customWidth="1"/>
    <col min="3" max="3" width="61" customWidth="1"/>
    <col min="4" max="4" width="10" customWidth="1"/>
    <col min="5" max="5" width="14.5" bestFit="1" customWidth="1"/>
    <col min="6" max="6" width="13" customWidth="1"/>
    <col min="7" max="7" width="11" customWidth="1"/>
    <col min="8" max="8" width="13" customWidth="1"/>
    <col min="9" max="9" width="35" customWidth="1"/>
  </cols>
  <sheetData>
    <row r="1" spans="1:9" ht="30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30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9" ht="15">
      <c r="A3" s="36" t="s">
        <v>1</v>
      </c>
      <c r="B3" s="36"/>
      <c r="C3" s="36"/>
      <c r="D3" s="36"/>
      <c r="E3" s="36"/>
      <c r="F3" s="36"/>
      <c r="G3" s="36"/>
      <c r="H3" s="36"/>
      <c r="I3" s="36"/>
    </row>
    <row r="4" spans="1:9" ht="24" customHeight="1">
      <c r="A4" s="2" t="s">
        <v>2</v>
      </c>
      <c r="B4" s="24"/>
      <c r="C4" s="24"/>
      <c r="D4" s="25" t="s">
        <v>3</v>
      </c>
      <c r="E4" s="26"/>
      <c r="F4" s="24"/>
      <c r="G4" s="24"/>
      <c r="H4" s="24"/>
      <c r="I4" s="27"/>
    </row>
    <row r="5" spans="1:9" ht="24" customHeight="1">
      <c r="A5" s="3" t="s">
        <v>4</v>
      </c>
      <c r="B5" s="4"/>
      <c r="C5" s="3" t="s">
        <v>5</v>
      </c>
      <c r="D5" s="4"/>
      <c r="E5" s="31" t="s">
        <v>6</v>
      </c>
      <c r="F5" s="32"/>
      <c r="G5" s="28" t="str">
        <f>IF(B5="","NICHT GEPRÜFT",IF(D5="","OFFEN",IF(D5&gt;B5,"KO","OK")))</f>
        <v>NICHT GEPRÜFT</v>
      </c>
      <c r="H5" s="29"/>
      <c r="I5" s="30"/>
    </row>
    <row r="6" spans="1:9" ht="24" customHeight="1">
      <c r="A6" s="3" t="s">
        <v>7</v>
      </c>
      <c r="B6" s="5" t="str">
        <f>IFERROR(SUMPRODUCT($D$10:$D$25,$G$10:$G$25)/SUMIF($F$10:$F$25,"&gt;0",$D$10:$D$25),"")</f>
        <v/>
      </c>
      <c r="C6" s="3" t="s">
        <v>8</v>
      </c>
      <c r="D6" s="5">
        <f>COUNT($F$10:$F$25)/(COUNT($F$10:$F$25)+COUNTBLANK($F$10:$F$25))</f>
        <v>0</v>
      </c>
      <c r="E6" s="31" t="s">
        <v>9</v>
      </c>
      <c r="F6" s="32"/>
      <c r="G6" s="28" t="str">
        <f>COUNTIF($H$10:$H$25,"KO")&amp;" KO / "&amp;COUNTIF($H$10:$H$25,"OFFEN")&amp;" offen"</f>
        <v>0 KO / 4 offen</v>
      </c>
      <c r="H6" s="29"/>
      <c r="I6" s="30"/>
    </row>
    <row r="7" spans="1:9" ht="24" customHeight="1">
      <c r="A7" s="3" t="s">
        <v>10</v>
      </c>
      <c r="B7" s="28" t="str">
        <f>IF(OR(G5="KO",COUNTIF($H$10:$H$25,"KO")&gt;0),"AUSGESCHIEDEN",IF(OR(G5="OFFEN",COUNTIF($H$10:$H$25,"OFFEN")&gt;0),"PRÜFUNG OFFEN",IF(D6&lt;1,"UNVOLLSTÄNDIG",IF(B6&gt;=0.8,"EMPFOHLEN",IF(B6&gt;=0.65,"MIT AUFLAGEN","NICHT EMPFOHLEN")))))</f>
        <v>PRÜFUNG OFFEN</v>
      </c>
      <c r="C7" s="29"/>
      <c r="D7" s="30"/>
      <c r="E7" s="31" t="s">
        <v>11</v>
      </c>
      <c r="F7" s="32"/>
      <c r="G7" s="33" t="s">
        <v>12</v>
      </c>
      <c r="H7" s="33"/>
      <c r="I7" s="33"/>
    </row>
    <row r="8" spans="1:9" ht="24" customHeight="1">
      <c r="A8" s="34" t="s">
        <v>13</v>
      </c>
      <c r="B8" s="34"/>
      <c r="C8" s="34"/>
      <c r="D8" s="34"/>
      <c r="E8" s="34"/>
      <c r="F8" s="34"/>
      <c r="G8" s="34"/>
      <c r="H8" s="34"/>
      <c r="I8" s="34"/>
    </row>
    <row r="9" spans="1:9" ht="36" customHeight="1">
      <c r="A9" s="6" t="s">
        <v>14</v>
      </c>
      <c r="B9" s="7" t="s">
        <v>15</v>
      </c>
      <c r="C9" s="7" t="s">
        <v>16</v>
      </c>
      <c r="D9" s="7" t="s">
        <v>17</v>
      </c>
      <c r="E9" s="7" t="s">
        <v>54</v>
      </c>
      <c r="F9" s="7" t="s">
        <v>18</v>
      </c>
      <c r="G9" s="7" t="s">
        <v>19</v>
      </c>
      <c r="H9" s="7" t="s">
        <v>9</v>
      </c>
      <c r="I9" s="8" t="s">
        <v>20</v>
      </c>
    </row>
    <row r="10" spans="1:9" ht="48" customHeight="1">
      <c r="A10" s="9" t="s">
        <v>21</v>
      </c>
      <c r="B10" s="9" t="s">
        <v>57</v>
      </c>
      <c r="C10" s="9" t="s">
        <v>58</v>
      </c>
      <c r="D10" s="37">
        <v>5</v>
      </c>
      <c r="E10" s="37" t="s">
        <v>22</v>
      </c>
      <c r="F10" s="15"/>
      <c r="G10" s="21" t="str">
        <f t="shared" ref="G10:G25" si="0">IF(F10="","",(6-F10)/5)</f>
        <v/>
      </c>
      <c r="H10" s="16" t="str">
        <f t="shared" ref="H10:H25" si="1">IF(E10&lt;&gt;"Ja","–",IF(F10="","OFFEN",IF(F10&gt;2,"KO","OK")))</f>
        <v>OFFEN</v>
      </c>
      <c r="I10" s="10"/>
    </row>
    <row r="11" spans="1:9" ht="48" customHeight="1">
      <c r="A11" s="11" t="s">
        <v>21</v>
      </c>
      <c r="B11" s="11" t="s">
        <v>23</v>
      </c>
      <c r="C11" s="11" t="s">
        <v>24</v>
      </c>
      <c r="D11" s="38">
        <v>5</v>
      </c>
      <c r="E11" s="38" t="s">
        <v>22</v>
      </c>
      <c r="F11" s="17"/>
      <c r="G11" s="22" t="str">
        <f t="shared" si="0"/>
        <v/>
      </c>
      <c r="H11" s="18" t="str">
        <f t="shared" si="1"/>
        <v>OFFEN</v>
      </c>
      <c r="I11" s="12"/>
    </row>
    <row r="12" spans="1:9" ht="48" customHeight="1">
      <c r="A12" s="11" t="s">
        <v>21</v>
      </c>
      <c r="B12" s="11" t="s">
        <v>25</v>
      </c>
      <c r="C12" s="11" t="s">
        <v>26</v>
      </c>
      <c r="D12" s="38">
        <v>5</v>
      </c>
      <c r="E12" s="38" t="s">
        <v>27</v>
      </c>
      <c r="F12" s="17"/>
      <c r="G12" s="22" t="str">
        <f t="shared" si="0"/>
        <v/>
      </c>
      <c r="H12" s="18" t="str">
        <f t="shared" si="1"/>
        <v>–</v>
      </c>
      <c r="I12" s="12"/>
    </row>
    <row r="13" spans="1:9" ht="48" customHeight="1">
      <c r="A13" s="11" t="s">
        <v>28</v>
      </c>
      <c r="B13" s="11" t="s">
        <v>29</v>
      </c>
      <c r="C13" s="11" t="s">
        <v>30</v>
      </c>
      <c r="D13" s="38">
        <v>5</v>
      </c>
      <c r="E13" s="38" t="s">
        <v>27</v>
      </c>
      <c r="F13" s="17"/>
      <c r="G13" s="22" t="str">
        <f t="shared" si="0"/>
        <v/>
      </c>
      <c r="H13" s="18" t="str">
        <f t="shared" si="1"/>
        <v>–</v>
      </c>
      <c r="I13" s="12"/>
    </row>
    <row r="14" spans="1:9" ht="48" customHeight="1">
      <c r="A14" s="11" t="s">
        <v>28</v>
      </c>
      <c r="B14" s="11" t="s">
        <v>31</v>
      </c>
      <c r="C14" s="11" t="s">
        <v>32</v>
      </c>
      <c r="D14" s="38">
        <v>4</v>
      </c>
      <c r="E14" s="38" t="s">
        <v>27</v>
      </c>
      <c r="F14" s="17"/>
      <c r="G14" s="22" t="str">
        <f t="shared" si="0"/>
        <v/>
      </c>
      <c r="H14" s="18" t="str">
        <f t="shared" si="1"/>
        <v>–</v>
      </c>
      <c r="I14" s="12"/>
    </row>
    <row r="15" spans="1:9" ht="48" customHeight="1">
      <c r="A15" s="11" t="s">
        <v>28</v>
      </c>
      <c r="B15" s="11" t="s">
        <v>55</v>
      </c>
      <c r="C15" s="11" t="s">
        <v>56</v>
      </c>
      <c r="D15" s="38">
        <v>5</v>
      </c>
      <c r="E15" s="38" t="s">
        <v>22</v>
      </c>
      <c r="F15" s="17"/>
      <c r="G15" s="22" t="str">
        <f t="shared" si="0"/>
        <v/>
      </c>
      <c r="H15" s="18" t="str">
        <f t="shared" ref="H15" si="2">IF(E15&lt;&gt;"Ja","–",IF(F15="","OFFEN",IF(F15&gt;2,"KO","OK")))</f>
        <v>OFFEN</v>
      </c>
      <c r="I15" s="12"/>
    </row>
    <row r="16" spans="1:9" ht="48" customHeight="1">
      <c r="A16" s="11" t="s">
        <v>28</v>
      </c>
      <c r="B16" s="11" t="s">
        <v>33</v>
      </c>
      <c r="C16" s="11" t="s">
        <v>34</v>
      </c>
      <c r="D16" s="38">
        <v>4</v>
      </c>
      <c r="E16" s="38" t="s">
        <v>27</v>
      </c>
      <c r="F16" s="17"/>
      <c r="G16" s="22" t="str">
        <f t="shared" si="0"/>
        <v/>
      </c>
      <c r="H16" s="18" t="str">
        <f t="shared" si="1"/>
        <v>–</v>
      </c>
      <c r="I16" s="12"/>
    </row>
    <row r="17" spans="1:9" ht="48" customHeight="1">
      <c r="A17" s="11" t="s">
        <v>35</v>
      </c>
      <c r="B17" s="11" t="s">
        <v>36</v>
      </c>
      <c r="C17" s="11" t="s">
        <v>37</v>
      </c>
      <c r="D17" s="38">
        <v>5</v>
      </c>
      <c r="E17" s="38" t="s">
        <v>27</v>
      </c>
      <c r="F17" s="17"/>
      <c r="G17" s="22" t="str">
        <f t="shared" si="0"/>
        <v/>
      </c>
      <c r="H17" s="18" t="str">
        <f t="shared" si="1"/>
        <v>–</v>
      </c>
      <c r="I17" s="12"/>
    </row>
    <row r="18" spans="1:9" ht="48" customHeight="1">
      <c r="A18" s="11" t="s">
        <v>35</v>
      </c>
      <c r="B18" s="11" t="s">
        <v>38</v>
      </c>
      <c r="C18" s="11" t="s">
        <v>39</v>
      </c>
      <c r="D18" s="38">
        <v>5</v>
      </c>
      <c r="E18" s="38" t="s">
        <v>27</v>
      </c>
      <c r="F18" s="17"/>
      <c r="G18" s="22" t="str">
        <f t="shared" si="0"/>
        <v/>
      </c>
      <c r="H18" s="18" t="str">
        <f t="shared" si="1"/>
        <v>–</v>
      </c>
      <c r="I18" s="12"/>
    </row>
    <row r="19" spans="1:9" ht="48" customHeight="1">
      <c r="A19" s="11" t="s">
        <v>35</v>
      </c>
      <c r="B19" s="11" t="s">
        <v>40</v>
      </c>
      <c r="C19" s="11" t="s">
        <v>41</v>
      </c>
      <c r="D19" s="38">
        <v>5</v>
      </c>
      <c r="E19" s="38" t="s">
        <v>22</v>
      </c>
      <c r="F19" s="17"/>
      <c r="G19" s="22" t="str">
        <f t="shared" si="0"/>
        <v/>
      </c>
      <c r="H19" s="18" t="str">
        <f t="shared" si="1"/>
        <v>OFFEN</v>
      </c>
      <c r="I19" s="12"/>
    </row>
    <row r="20" spans="1:9" ht="48" customHeight="1">
      <c r="A20" s="11" t="s">
        <v>42</v>
      </c>
      <c r="B20" s="11" t="s">
        <v>43</v>
      </c>
      <c r="C20" s="11" t="s">
        <v>44</v>
      </c>
      <c r="D20" s="38">
        <v>3</v>
      </c>
      <c r="E20" s="38" t="s">
        <v>27</v>
      </c>
      <c r="F20" s="17"/>
      <c r="G20" s="22" t="str">
        <f t="shared" si="0"/>
        <v/>
      </c>
      <c r="H20" s="18" t="str">
        <f t="shared" si="1"/>
        <v>–</v>
      </c>
      <c r="I20" s="12"/>
    </row>
    <row r="21" spans="1:9" ht="48" customHeight="1">
      <c r="A21" s="11" t="s">
        <v>42</v>
      </c>
      <c r="B21" s="11" t="s">
        <v>59</v>
      </c>
      <c r="C21" s="11" t="s">
        <v>60</v>
      </c>
      <c r="D21" s="38">
        <v>4</v>
      </c>
      <c r="E21" s="38" t="s">
        <v>27</v>
      </c>
      <c r="F21" s="17"/>
      <c r="G21" s="22" t="str">
        <f t="shared" si="0"/>
        <v/>
      </c>
      <c r="H21" s="18" t="str">
        <f t="shared" si="1"/>
        <v>–</v>
      </c>
      <c r="I21" s="12"/>
    </row>
    <row r="22" spans="1:9" ht="48" customHeight="1">
      <c r="A22" s="11" t="s">
        <v>42</v>
      </c>
      <c r="B22" s="11" t="s">
        <v>45</v>
      </c>
      <c r="C22" s="11" t="s">
        <v>46</v>
      </c>
      <c r="D22" s="38">
        <v>3</v>
      </c>
      <c r="E22" s="38" t="s">
        <v>27</v>
      </c>
      <c r="F22" s="17"/>
      <c r="G22" s="22" t="str">
        <f t="shared" si="0"/>
        <v/>
      </c>
      <c r="H22" s="18" t="str">
        <f t="shared" si="1"/>
        <v>–</v>
      </c>
      <c r="I22" s="12"/>
    </row>
    <row r="23" spans="1:9" ht="48" customHeight="1">
      <c r="A23" s="11" t="s">
        <v>47</v>
      </c>
      <c r="B23" s="11" t="s">
        <v>48</v>
      </c>
      <c r="C23" s="11" t="s">
        <v>49</v>
      </c>
      <c r="D23" s="38">
        <v>5</v>
      </c>
      <c r="E23" s="38" t="s">
        <v>27</v>
      </c>
      <c r="F23" s="17"/>
      <c r="G23" s="22" t="str">
        <f t="shared" si="0"/>
        <v/>
      </c>
      <c r="H23" s="18" t="str">
        <f t="shared" si="1"/>
        <v>–</v>
      </c>
      <c r="I23" s="12"/>
    </row>
    <row r="24" spans="1:9" ht="48" customHeight="1">
      <c r="A24" s="11" t="s">
        <v>47</v>
      </c>
      <c r="B24" s="11" t="s">
        <v>50</v>
      </c>
      <c r="C24" s="11" t="s">
        <v>51</v>
      </c>
      <c r="D24" s="38">
        <v>4</v>
      </c>
      <c r="E24" s="38" t="s">
        <v>27</v>
      </c>
      <c r="F24" s="17"/>
      <c r="G24" s="22" t="str">
        <f t="shared" si="0"/>
        <v/>
      </c>
      <c r="H24" s="18" t="str">
        <f t="shared" si="1"/>
        <v>–</v>
      </c>
      <c r="I24" s="12"/>
    </row>
    <row r="25" spans="1:9" ht="48" customHeight="1">
      <c r="A25" s="13" t="s">
        <v>47</v>
      </c>
      <c r="B25" s="13" t="s">
        <v>52</v>
      </c>
      <c r="C25" s="13" t="s">
        <v>53</v>
      </c>
      <c r="D25" s="39">
        <v>4</v>
      </c>
      <c r="E25" s="39" t="s">
        <v>27</v>
      </c>
      <c r="F25" s="19"/>
      <c r="G25" s="23" t="str">
        <f t="shared" si="0"/>
        <v/>
      </c>
      <c r="H25" s="20" t="str">
        <f t="shared" si="1"/>
        <v>–</v>
      </c>
      <c r="I25" s="14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15">
      <c r="A30" s="1"/>
      <c r="B30" s="1"/>
      <c r="C30" s="1"/>
      <c r="D30" s="1"/>
      <c r="E30" s="1"/>
      <c r="F30" s="1"/>
      <c r="G30" s="1"/>
      <c r="H30" s="1"/>
      <c r="I30" s="1"/>
    </row>
    <row r="31" spans="1:9" ht="15">
      <c r="A31" s="1"/>
      <c r="B31" s="1"/>
      <c r="C31" s="1"/>
      <c r="D31" s="1"/>
      <c r="E31" s="1"/>
      <c r="F31" s="1"/>
      <c r="G31" s="1"/>
      <c r="H31" s="1"/>
      <c r="I31" s="1"/>
    </row>
  </sheetData>
  <mergeCells count="13">
    <mergeCell ref="A8:I8"/>
    <mergeCell ref="A1:I2"/>
    <mergeCell ref="A3:I3"/>
    <mergeCell ref="B7:D7"/>
    <mergeCell ref="E5:F5"/>
    <mergeCell ref="G5:I5"/>
    <mergeCell ref="E6:F6"/>
    <mergeCell ref="G6:I6"/>
    <mergeCell ref="E7:F7"/>
    <mergeCell ref="G7:I7"/>
    <mergeCell ref="B4:C4"/>
    <mergeCell ref="D4:E4"/>
    <mergeCell ref="F4:I4"/>
  </mergeCells>
  <conditionalFormatting sqref="B7">
    <cfRule type="containsText" dxfId="10" priority="8" operator="containsText" text="AUSGESCHIEDEN"/>
    <cfRule type="containsText" dxfId="9" priority="9" operator="containsText" text="EMPFOHLEN"/>
  </conditionalFormatting>
  <conditionalFormatting sqref="G5">
    <cfRule type="cellIs" dxfId="8" priority="6" operator="equal">
      <formula>"KO"</formula>
    </cfRule>
    <cfRule type="cellIs" dxfId="7" priority="7" operator="equal">
      <formula>"OK"</formula>
    </cfRule>
  </conditionalFormatting>
  <conditionalFormatting sqref="G10:G25">
    <cfRule type="expression" dxfId="6" priority="3">
      <formula>AND(G10&lt;&gt;"",G10&lt;0.65)</formula>
    </cfRule>
    <cfRule type="expression" dxfId="5" priority="4">
      <formula>AND(G10&gt;=0.65,G10&lt;0.8)</formula>
    </cfRule>
    <cfRule type="expression" dxfId="4" priority="5">
      <formula>G10&gt;=0.8</formula>
    </cfRule>
  </conditionalFormatting>
  <conditionalFormatting sqref="H10:H25">
    <cfRule type="cellIs" dxfId="3" priority="1" operator="equal">
      <formula>"KO"</formula>
    </cfRule>
    <cfRule type="cellIs" dxfId="2" priority="2" operator="equal">
      <formula>"OFFEN"</formula>
    </cfRule>
  </conditionalFormatting>
  <dataValidations count="3">
    <dataValidation type="whole" sqref="D10:D25" xr:uid="{00000000-0002-0000-0000-000000000000}">
      <formula1>1</formula1>
      <formula2>5</formula2>
    </dataValidation>
    <dataValidation type="list" sqref="E10:E25" xr:uid="{00000000-0002-0000-0000-000001000000}">
      <formula1>"Ja,Nein"</formula1>
    </dataValidation>
    <dataValidation type="list" sqref="F10:F25" xr:uid="{00000000-0002-0000-0000-000002000000}">
      <formula1>"1,2,3,4,5"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Bewertung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Marlene Dorn</cp:lastModifiedBy>
  <dcterms:created xsi:type="dcterms:W3CDTF">2026-07-15T14:01:15Z</dcterms:created>
  <dcterms:modified xsi:type="dcterms:W3CDTF">2026-07-15T14:01:15Z</dcterms:modified>
</cp:coreProperties>
</file>